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947AA173-C81C-4230-AE48-8D6DDE04F4AC}" xr6:coauthVersionLast="47" xr6:coauthVersionMax="47" xr10:uidLastSave="{00000000-0000-0000-0000-000000000000}"/>
  <bookViews>
    <workbookView xWindow="-120" yWindow="-120" windowWidth="29040" windowHeight="15840" xr2:uid="{09113FE1-E508-4CB6-A43C-322FB9CA39EF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3" l="1"/>
  <c r="H32" i="3"/>
  <c r="I21" i="3"/>
  <c r="I20" i="3"/>
  <c r="I19" i="3"/>
  <c r="G32" i="3"/>
  <c r="S4" i="3" l="1"/>
  <c r="N4" i="3"/>
  <c r="E15" i="3"/>
  <c r="S2" i="3"/>
  <c r="Q15" i="3"/>
  <c r="N2" i="3"/>
  <c r="L15" i="3"/>
  <c r="S15" i="3" l="1"/>
  <c r="N15" i="3"/>
  <c r="P15" i="3"/>
  <c r="G2" i="3" l="1"/>
  <c r="H2" i="3" s="1"/>
  <c r="H15" i="3" s="1"/>
  <c r="K15" i="3" l="1"/>
  <c r="D15" i="3" l="1"/>
  <c r="B15" i="3"/>
  <c r="C15" i="3"/>
  <c r="F15" i="3" l="1"/>
  <c r="G15" i="3" l="1"/>
</calcChain>
</file>

<file path=xl/sharedStrings.xml><?xml version="1.0" encoding="utf-8"?>
<sst xmlns="http://schemas.openxmlformats.org/spreadsheetml/2006/main" count="52" uniqueCount="38">
  <si>
    <t>Home Ranch</t>
  </si>
  <si>
    <t>JHGYVC</t>
  </si>
  <si>
    <t>Airport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</si>
  <si>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</si>
  <si>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</si>
  <si>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</si>
  <si>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</si>
  <si>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</si>
  <si>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</si>
  <si>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</si>
  <si>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</si>
  <si>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</si>
  <si>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</si>
  <si>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</si>
  <si>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</si>
  <si>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Total</t>
  </si>
  <si>
    <t>Total by Center</t>
  </si>
  <si>
    <t>Office</t>
  </si>
  <si>
    <t>Difference</t>
  </si>
  <si>
    <t>COC Visitation 2021-22</t>
  </si>
  <si>
    <t>2021-22 Totals</t>
  </si>
  <si>
    <t>2022-23  Totals</t>
  </si>
  <si>
    <t>2021-22</t>
  </si>
  <si>
    <t>21-22</t>
  </si>
  <si>
    <t>Calls / 22-23</t>
  </si>
  <si>
    <t>Emails 22-23</t>
  </si>
  <si>
    <t>2019-20 Totals</t>
  </si>
  <si>
    <t>2022-23</t>
  </si>
  <si>
    <t>Diff</t>
  </si>
  <si>
    <t>**VC Closed 19</t>
  </si>
  <si>
    <t>No airport program Sept 19</t>
  </si>
  <si>
    <t>* VC Closed 3 weeks</t>
  </si>
  <si>
    <t>*1495</t>
  </si>
  <si>
    <t>*VC Closed 3 weeks 2022</t>
  </si>
  <si>
    <t>***5623</t>
  </si>
  <si>
    <t>***VC only open 5 days a week</t>
  </si>
  <si>
    <t>March *</t>
  </si>
  <si>
    <t>*went to 4 days per week at airport on 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</si>
</sst>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17" fontId="0" fillId="0" borderId="0" xfId="0" applyNumberFormat="1"/>
    <xf numFmtId="0" fontId="1" fillId="0" borderId="5" xfId="0" applyFont="1" applyBorder="1" applyAlignment="1">
      <alignment horizontal="center"/>
    </xf>
    <xf numFmtId="0" fontId="0" fillId="0" borderId="6" xfId="0" applyBorder="1"/>
    <xf numFmtId="3" fontId="0" fillId="0" borderId="3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8" xfId="0" applyNumberFormat="1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9" fontId="0" fillId="0" borderId="11" xfId="0" applyNumberFormat="1" applyBorder="1"/>
    <xf numFmtId="10" fontId="0" fillId="0" borderId="11" xfId="0" applyNumberFormat="1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" xfId="0" applyBorder="1"/>
    <xf numFmtId="0" fontId="0" fillId="0" borderId="25" xfId="0" applyBorder="1"/>
    <xf numFmtId="0" fontId="1" fillId="0" borderId="12" xfId="0" applyFont="1" applyBorder="1"/>
    <xf numFmtId="0" fontId="1" fillId="0" borderId="4" xfId="0" applyFont="1" applyBorder="1"/>
    <xf numFmtId="3" fontId="0" fillId="0" borderId="25" xfId="0" applyNumberFormat="1" applyBorder="1"/>
    <xf numFmtId="3" fontId="0" fillId="0" borderId="12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8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" fontId="0" fillId="0" borderId="26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1" fillId="0" borderId="35" xfId="0" applyFont="1" applyBorder="1"/>
    <xf numFmtId="3" fontId="0" fillId="0" borderId="33" xfId="0" applyNumberFormat="1" applyBorder="1"/>
    <xf numFmtId="0" fontId="1" fillId="0" borderId="37" xfId="0" applyFont="1" applyBorder="1" applyAlignment="1">
      <alignment horizontal="center"/>
    </xf>
    <xf numFmtId="3" fontId="0" fillId="0" borderId="34" xfId="0" applyNumberFormat="1" applyBorder="1"/>
    <xf numFmtId="0" fontId="1" fillId="0" borderId="38" xfId="0" applyFont="1" applyBorder="1"/>
    <xf numFmtId="0" fontId="0" fillId="0" borderId="7" xfId="0" applyBorder="1" applyAlignment="1">
      <alignment horizontal="right"/>
    </xf>
    <xf numFmtId="3" fontId="0" fillId="0" borderId="7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 formatCode="#,##0">
                  <c:v>14711</c:v>
                </c:pt>
                <c:pt idx="6" formatCode="#,##0">
                  <c:v>34516</c:v>
                </c:pt>
                <c:pt idx="7" formatCode="#,##0">
                  <c:v>33925</c:v>
                </c:pt>
                <c:pt idx="8" formatCode="#,##0">
                  <c:v>38354</c:v>
                </c:pt>
                <c:pt idx="9" formatCode="#,##0">
                  <c:v>11092</c:v>
                </c:pt>
                <c:pt idx="10" formatCode="#,##0">
                  <c:v>25627</c:v>
                </c:pt>
                <c:pt idx="11" formatCode="#,##0">
                  <c:v>45560</c:v>
                </c:pt>
                <c:pt idx="13" formatCode="#,##0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0-474D-A60F-2C48FCE971E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 formatCode="#,##0">
                  <c:v>25873</c:v>
                </c:pt>
                <c:pt idx="3">
                  <c:v>9323</c:v>
                </c:pt>
                <c:pt idx="4">
                  <c:v>3115</c:v>
                </c:pt>
                <c:pt idx="5" formatCode="#,##0">
                  <c:v>4452</c:v>
                </c:pt>
                <c:pt idx="6" formatCode="#,##0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 formatCode="#,##0">
                  <c:v>20000</c:v>
                </c:pt>
                <c:pt idx="11" formatCode="#,##0">
                  <c:v>28680</c:v>
                </c:pt>
                <c:pt idx="13" formatCode="#,##0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0-474D-A60F-2C48FCE971E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 formatCode="#,##0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1997</c:v>
                </c:pt>
                <c:pt idx="13" formatCode="#,##0">
                  <c:v>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0-474D-A60F-2C48FCE971EF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Sheet1!$E$2:$E$15</c:f>
              <c:numCache>
                <c:formatCode>General</c:formatCode>
                <c:ptCount val="14"/>
                <c:pt idx="0" formatCode="#,##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 formatCode="#,##0">
                  <c:v>17930</c:v>
                </c:pt>
                <c:pt idx="6" formatCode="#,##0">
                  <c:v>29583</c:v>
                </c:pt>
                <c:pt idx="7" formatCode="#,##0">
                  <c:v>34832</c:v>
                </c:pt>
                <c:pt idx="8" formatCode="#,##0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 formatCode="#,##0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0-474D-A60F-2C48FCE971EF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Sheet1!$F$2:$F$15</c:f>
              <c:numCache>
                <c:formatCode>#,##0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0-474D-A60F-2C48FCE971EF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Sheet1!$G$2:$G$15</c:f>
              <c:numCache>
                <c:formatCode>#,##0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76237</c:v>
                </c:pt>
                <c:pt idx="13">
                  <c:v>630426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B0-474D-A60F-2C48FCE9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Sheet1!$H$2:$H$15</c:f>
              <c:numCache>
                <c:formatCode>#,##0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B0-474D-A60F-2C48FCE9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F3812D-C62C-DCC1-9563-729AADF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68F1-BD34-4D24-86F0-6C7DFECDFA6C}">
  <dimension ref="A1:S33"/>
  <sheetViews>
    <sheetView tabSelected="1" workbookViewId="0">
      <selection activeCell="M29" sqref="M29"/>
    </sheetView>
  </sheetViews>
  <sheetFormatPr defaultRowHeight="15" x14ac:dyDescent="0.25"/>
  <cols>
    <col min="1" max="1" width="23.5703125" customWidth="1"/>
    <col min="2" max="5" width="13.42578125" customWidth="1"/>
    <col min="6" max="6" width="15.85546875" customWidth="1"/>
    <col min="7" max="7" width="15.42578125" customWidth="1"/>
    <col min="8" max="8" width="13.42578125" customWidth="1"/>
    <col min="10" max="10" width="17.85546875" customWidth="1"/>
    <col min="11" max="11" width="11.42578125" customWidth="1"/>
    <col min="14" max="14" width="9.85546875" customWidth="1"/>
    <col min="16" max="16" width="12.140625" customWidth="1"/>
    <col min="19" max="19" width="9.5703125" customWidth="1"/>
  </cols>
  <sheetData>
    <row r="1" spans="1:19" ht="15.75" thickBot="1" x14ac:dyDescent="0.3">
      <c r="A1" s="2" t="s">
        <v>19</v>
      </c>
      <c r="B1" s="3" t="s">
        <v>1</v>
      </c>
      <c r="C1" s="3" t="s">
        <v>0</v>
      </c>
      <c r="D1" s="37" t="s">
        <v>17</v>
      </c>
      <c r="E1" s="38" t="s">
        <v>2</v>
      </c>
      <c r="F1" s="6" t="s">
        <v>20</v>
      </c>
      <c r="G1" s="3" t="s">
        <v>21</v>
      </c>
      <c r="H1" s="3" t="s">
        <v>18</v>
      </c>
      <c r="I1" s="17"/>
      <c r="J1" s="16"/>
      <c r="K1" s="2" t="s">
        <v>24</v>
      </c>
      <c r="L1" s="3" t="s">
        <v>22</v>
      </c>
      <c r="M1" s="37"/>
      <c r="N1" s="31" t="s">
        <v>18</v>
      </c>
      <c r="P1" s="2" t="s">
        <v>25</v>
      </c>
      <c r="Q1" s="3" t="s">
        <v>23</v>
      </c>
      <c r="R1" s="38"/>
      <c r="S1" s="2" t="s">
        <v>18</v>
      </c>
    </row>
    <row r="2" spans="1:19" x14ac:dyDescent="0.25">
      <c r="A2" s="4" t="s">
        <v>9</v>
      </c>
      <c r="B2" s="40">
        <v>22694</v>
      </c>
      <c r="C2" s="24">
        <v>18332</v>
      </c>
      <c r="D2" s="24">
        <v>967</v>
      </c>
      <c r="E2" s="9">
        <v>20072</v>
      </c>
      <c r="F2" s="11">
        <v>66821</v>
      </c>
      <c r="G2" s="13">
        <f>SUM(B2+C2+D2+E2)</f>
        <v>62065</v>
      </c>
      <c r="H2" s="9">
        <f t="shared" ref="H2" si="0">SUM(G2-F2)</f>
        <v>-4756</v>
      </c>
      <c r="I2" s="18"/>
      <c r="J2" s="4" t="s">
        <v>9</v>
      </c>
      <c r="K2" s="32">
        <v>1113</v>
      </c>
      <c r="L2" s="39">
        <v>1692</v>
      </c>
      <c r="M2" s="23"/>
      <c r="N2" s="23">
        <f>SUM(K2-L2)</f>
        <v>-579</v>
      </c>
      <c r="O2" s="17"/>
      <c r="P2" s="39">
        <v>2674</v>
      </c>
      <c r="Q2" s="23">
        <v>3195</v>
      </c>
      <c r="R2" s="32"/>
      <c r="S2" s="21">
        <f t="shared" ref="S2" si="1">SUM(P2-Q2)</f>
        <v>-521</v>
      </c>
    </row>
    <row r="3" spans="1:19" x14ac:dyDescent="0.25">
      <c r="A3" s="4" t="s">
        <v>10</v>
      </c>
      <c r="B3" s="24">
        <v>21411</v>
      </c>
      <c r="C3" s="24">
        <v>18217</v>
      </c>
      <c r="D3" s="24">
        <v>1113</v>
      </c>
      <c r="E3" s="24">
        <v>24288</v>
      </c>
      <c r="F3" s="11">
        <v>38006</v>
      </c>
      <c r="G3" s="8">
        <v>65029</v>
      </c>
      <c r="H3" s="9">
        <v>27023</v>
      </c>
      <c r="I3" s="18"/>
      <c r="J3" s="4" t="s">
        <v>10</v>
      </c>
      <c r="K3" s="33">
        <v>1483</v>
      </c>
      <c r="L3" s="20">
        <v>1512</v>
      </c>
      <c r="M3" s="24"/>
      <c r="N3" s="24">
        <v>-29</v>
      </c>
      <c r="O3" s="17"/>
      <c r="P3" s="20">
        <v>2828</v>
      </c>
      <c r="Q3" s="24">
        <v>3379</v>
      </c>
      <c r="R3" s="33"/>
      <c r="S3" s="20">
        <v>-553</v>
      </c>
    </row>
    <row r="4" spans="1:19" x14ac:dyDescent="0.25">
      <c r="A4" s="4" t="s">
        <v>11</v>
      </c>
      <c r="B4" s="24">
        <v>19707</v>
      </c>
      <c r="C4" s="9">
        <v>25873</v>
      </c>
      <c r="D4" s="24">
        <v>1095</v>
      </c>
      <c r="E4" s="24">
        <v>30428</v>
      </c>
      <c r="F4" s="11">
        <v>49258</v>
      </c>
      <c r="G4" s="8">
        <v>77103</v>
      </c>
      <c r="H4" s="9">
        <v>27845</v>
      </c>
      <c r="I4" s="19"/>
      <c r="J4" s="4" t="s">
        <v>11</v>
      </c>
      <c r="K4" s="33">
        <v>1415</v>
      </c>
      <c r="L4" s="20">
        <v>1674</v>
      </c>
      <c r="M4" s="24"/>
      <c r="N4" s="24">
        <f>SUM(K4-L4)</f>
        <v>-259</v>
      </c>
      <c r="O4" s="17"/>
      <c r="P4" s="20">
        <v>3096</v>
      </c>
      <c r="Q4" s="24">
        <v>3468</v>
      </c>
      <c r="R4" s="33"/>
      <c r="S4" s="20">
        <f>SUM(P4-Q4)</f>
        <v>-372</v>
      </c>
    </row>
    <row r="5" spans="1:19" x14ac:dyDescent="0.25">
      <c r="A5" s="4" t="s">
        <v>12</v>
      </c>
      <c r="B5" s="61" t="s">
        <v>32</v>
      </c>
      <c r="C5" s="24">
        <v>9323</v>
      </c>
      <c r="D5" s="24">
        <v>597</v>
      </c>
      <c r="E5" s="24">
        <v>0</v>
      </c>
      <c r="F5" s="11">
        <v>10438</v>
      </c>
      <c r="G5" s="8">
        <v>11415</v>
      </c>
      <c r="H5" s="9">
        <v>977</v>
      </c>
      <c r="I5" s="18"/>
      <c r="J5" s="4" t="s">
        <v>12</v>
      </c>
      <c r="K5" s="33">
        <v>1016</v>
      </c>
      <c r="L5" s="20">
        <v>1041</v>
      </c>
      <c r="M5" s="24"/>
      <c r="N5" s="24">
        <v>-25</v>
      </c>
      <c r="O5" s="17"/>
      <c r="P5" s="20">
        <v>2417</v>
      </c>
      <c r="Q5" s="24">
        <v>2024</v>
      </c>
      <c r="R5" s="33"/>
      <c r="S5" s="20">
        <v>393</v>
      </c>
    </row>
    <row r="6" spans="1:19" x14ac:dyDescent="0.25">
      <c r="A6" s="4" t="s">
        <v>13</v>
      </c>
      <c r="B6" s="61" t="s">
        <v>34</v>
      </c>
      <c r="C6" s="24">
        <v>3115</v>
      </c>
      <c r="D6" s="24">
        <v>754</v>
      </c>
      <c r="E6" s="24"/>
      <c r="F6" s="11">
        <v>6191</v>
      </c>
      <c r="G6" s="8">
        <v>9492</v>
      </c>
      <c r="H6" s="9">
        <v>3301</v>
      </c>
      <c r="I6" s="18"/>
      <c r="J6" s="4" t="s">
        <v>13</v>
      </c>
      <c r="K6" s="33">
        <v>993</v>
      </c>
      <c r="L6" s="20">
        <v>1011</v>
      </c>
      <c r="M6" s="24"/>
      <c r="N6" s="24">
        <v>-18</v>
      </c>
      <c r="O6" s="17"/>
      <c r="P6" s="20">
        <v>2585</v>
      </c>
      <c r="Q6" s="24">
        <v>1490</v>
      </c>
      <c r="R6" s="33"/>
      <c r="S6" s="20">
        <v>1095</v>
      </c>
    </row>
    <row r="7" spans="1:19" x14ac:dyDescent="0.25">
      <c r="A7" s="4" t="s">
        <v>14</v>
      </c>
      <c r="B7" s="9">
        <v>14711</v>
      </c>
      <c r="C7" s="9">
        <v>4452</v>
      </c>
      <c r="D7" s="24">
        <v>842</v>
      </c>
      <c r="E7" s="9">
        <v>17930</v>
      </c>
      <c r="F7" s="11">
        <v>23370</v>
      </c>
      <c r="G7" s="8">
        <v>37935</v>
      </c>
      <c r="H7" s="9">
        <v>14565</v>
      </c>
      <c r="I7" s="18"/>
      <c r="J7" s="4" t="s">
        <v>14</v>
      </c>
      <c r="K7" s="33">
        <v>859</v>
      </c>
      <c r="L7" s="20">
        <v>956</v>
      </c>
      <c r="M7" s="24"/>
      <c r="N7" s="24">
        <v>-97</v>
      </c>
      <c r="O7" s="17"/>
      <c r="P7" s="20">
        <v>1872</v>
      </c>
      <c r="Q7" s="24">
        <v>2178</v>
      </c>
      <c r="R7" s="33"/>
      <c r="S7" s="20">
        <v>-306</v>
      </c>
    </row>
    <row r="8" spans="1:19" x14ac:dyDescent="0.25">
      <c r="A8" s="4" t="s">
        <v>3</v>
      </c>
      <c r="B8" s="9">
        <v>34516</v>
      </c>
      <c r="C8" s="9">
        <v>6734</v>
      </c>
      <c r="D8" s="9">
        <v>883</v>
      </c>
      <c r="E8" s="9">
        <v>29583</v>
      </c>
      <c r="F8" s="8">
        <v>39775</v>
      </c>
      <c r="G8" s="8">
        <v>71716</v>
      </c>
      <c r="H8" s="9">
        <v>31941</v>
      </c>
      <c r="I8" s="18"/>
      <c r="J8" s="4" t="s">
        <v>3</v>
      </c>
      <c r="K8" s="33">
        <v>722</v>
      </c>
      <c r="L8" s="20">
        <v>1052</v>
      </c>
      <c r="M8" s="24"/>
      <c r="N8" s="24">
        <v>-330</v>
      </c>
      <c r="O8" s="17"/>
      <c r="P8" s="20">
        <v>2402</v>
      </c>
      <c r="Q8" s="24">
        <v>1925</v>
      </c>
      <c r="R8" s="33"/>
      <c r="S8" s="20">
        <v>477</v>
      </c>
    </row>
    <row r="9" spans="1:19" x14ac:dyDescent="0.25">
      <c r="A9" s="4" t="s">
        <v>4</v>
      </c>
      <c r="B9" s="9">
        <v>33925</v>
      </c>
      <c r="C9" s="24">
        <v>6835</v>
      </c>
      <c r="D9" s="24">
        <v>695</v>
      </c>
      <c r="E9" s="9">
        <v>34832</v>
      </c>
      <c r="F9" s="8">
        <v>44139</v>
      </c>
      <c r="G9" s="8">
        <v>76287</v>
      </c>
      <c r="H9" s="9">
        <v>32148</v>
      </c>
      <c r="I9" s="18"/>
      <c r="J9" s="4" t="s">
        <v>4</v>
      </c>
      <c r="K9" s="33">
        <v>968</v>
      </c>
      <c r="L9" s="20">
        <v>962</v>
      </c>
      <c r="M9" s="24"/>
      <c r="N9" s="24">
        <v>6</v>
      </c>
      <c r="O9" s="17"/>
      <c r="P9" s="20">
        <v>2410</v>
      </c>
      <c r="Q9" s="24">
        <v>1342</v>
      </c>
      <c r="R9" s="33"/>
      <c r="S9" s="20">
        <v>1068</v>
      </c>
    </row>
    <row r="10" spans="1:19" x14ac:dyDescent="0.25">
      <c r="A10" s="4" t="s">
        <v>36</v>
      </c>
      <c r="B10" s="9">
        <v>38354</v>
      </c>
      <c r="C10" s="24">
        <v>8300</v>
      </c>
      <c r="D10" s="24">
        <v>883</v>
      </c>
      <c r="E10" s="62">
        <v>30802</v>
      </c>
      <c r="F10" s="8">
        <v>47786</v>
      </c>
      <c r="G10" s="8">
        <v>78339</v>
      </c>
      <c r="H10" s="9">
        <v>30553</v>
      </c>
      <c r="I10" s="18"/>
      <c r="J10" s="4" t="s">
        <v>5</v>
      </c>
      <c r="K10" s="33">
        <v>1005</v>
      </c>
      <c r="L10" s="20">
        <v>980</v>
      </c>
      <c r="M10" s="24"/>
      <c r="N10" s="24">
        <v>25</v>
      </c>
      <c r="O10" s="17"/>
      <c r="P10" s="20">
        <v>1847</v>
      </c>
      <c r="Q10" s="24">
        <v>1972</v>
      </c>
      <c r="R10" s="33"/>
      <c r="S10" s="20">
        <v>-125</v>
      </c>
    </row>
    <row r="11" spans="1:19" x14ac:dyDescent="0.25">
      <c r="A11" s="4" t="s">
        <v>6</v>
      </c>
      <c r="B11" s="9">
        <v>11092</v>
      </c>
      <c r="C11" s="24">
        <v>5870</v>
      </c>
      <c r="D11" s="24">
        <v>690</v>
      </c>
      <c r="E11" s="24">
        <v>0</v>
      </c>
      <c r="F11" s="8">
        <v>11770</v>
      </c>
      <c r="G11" s="8">
        <v>17652</v>
      </c>
      <c r="H11" s="9">
        <v>5882</v>
      </c>
      <c r="I11" s="18"/>
      <c r="J11" s="4" t="s">
        <v>6</v>
      </c>
      <c r="K11" s="33">
        <v>1964</v>
      </c>
      <c r="L11" s="20">
        <v>1184</v>
      </c>
      <c r="M11" s="24"/>
      <c r="N11" s="24">
        <v>780</v>
      </c>
      <c r="O11" s="17"/>
      <c r="P11" s="20">
        <v>2374</v>
      </c>
      <c r="Q11" s="24">
        <v>2120</v>
      </c>
      <c r="R11" s="33"/>
      <c r="S11" s="20">
        <v>254</v>
      </c>
    </row>
    <row r="12" spans="1:19" x14ac:dyDescent="0.25">
      <c r="A12" s="4" t="s">
        <v>7</v>
      </c>
      <c r="B12" s="9">
        <v>25627</v>
      </c>
      <c r="C12" s="9">
        <v>20000</v>
      </c>
      <c r="D12" s="24">
        <v>1529</v>
      </c>
      <c r="E12" s="24">
        <v>0</v>
      </c>
      <c r="F12" s="8">
        <v>32143</v>
      </c>
      <c r="G12" s="9">
        <v>47156</v>
      </c>
      <c r="H12" s="9">
        <v>15013</v>
      </c>
      <c r="I12" s="18"/>
      <c r="J12" s="4" t="s">
        <v>7</v>
      </c>
      <c r="K12" s="33">
        <v>1273</v>
      </c>
      <c r="L12" s="20">
        <v>1297</v>
      </c>
      <c r="M12" s="24"/>
      <c r="N12" s="24">
        <v>-24</v>
      </c>
      <c r="O12" s="17"/>
      <c r="P12" s="20">
        <v>1867</v>
      </c>
      <c r="Q12" s="24">
        <v>3278</v>
      </c>
      <c r="R12" s="33"/>
      <c r="S12" s="20">
        <v>-1411</v>
      </c>
    </row>
    <row r="13" spans="1:19" x14ac:dyDescent="0.25">
      <c r="A13" s="4" t="s">
        <v>8</v>
      </c>
      <c r="B13" s="9">
        <v>45560</v>
      </c>
      <c r="C13" s="9">
        <v>28680</v>
      </c>
      <c r="D13" s="24">
        <v>1997</v>
      </c>
      <c r="E13" s="24">
        <v>0</v>
      </c>
      <c r="F13" s="8">
        <v>41918</v>
      </c>
      <c r="G13" s="9">
        <v>76237</v>
      </c>
      <c r="H13" s="9">
        <v>34319</v>
      </c>
      <c r="I13" s="18"/>
      <c r="J13" s="4" t="s">
        <v>8</v>
      </c>
      <c r="K13" s="33">
        <v>1486</v>
      </c>
      <c r="L13" s="20">
        <v>1541</v>
      </c>
      <c r="M13" s="24"/>
      <c r="N13" s="24">
        <v>-55</v>
      </c>
      <c r="O13" s="17"/>
      <c r="P13" s="20">
        <v>2462</v>
      </c>
      <c r="Q13" s="24">
        <v>3924</v>
      </c>
      <c r="R13" s="33"/>
      <c r="S13" s="20">
        <v>-1462</v>
      </c>
    </row>
    <row r="14" spans="1:19" ht="15.75" thickBot="1" x14ac:dyDescent="0.3">
      <c r="A14" s="1"/>
      <c r="B14" s="15"/>
      <c r="C14" s="15"/>
      <c r="D14" s="1"/>
      <c r="E14" s="15"/>
      <c r="F14" s="12"/>
      <c r="G14" s="1"/>
      <c r="H14" s="10"/>
      <c r="I14" s="17"/>
      <c r="J14" s="25"/>
      <c r="K14" s="34"/>
      <c r="L14" s="1"/>
      <c r="M14" s="26"/>
      <c r="N14" s="26"/>
      <c r="O14" s="17"/>
      <c r="P14" s="25"/>
      <c r="Q14" s="26"/>
      <c r="R14" s="34"/>
      <c r="S14" s="25"/>
    </row>
    <row r="15" spans="1:19" ht="15.75" thickBot="1" x14ac:dyDescent="0.3">
      <c r="A15" s="41" t="s">
        <v>16</v>
      </c>
      <c r="B15" s="14">
        <f t="shared" ref="B15:G15" si="2">SUM(B2:B14)</f>
        <v>267597</v>
      </c>
      <c r="C15" s="14">
        <f t="shared" si="2"/>
        <v>155731</v>
      </c>
      <c r="D15" s="44">
        <f t="shared" si="2"/>
        <v>12045</v>
      </c>
      <c r="E15" s="43">
        <f t="shared" si="2"/>
        <v>187935</v>
      </c>
      <c r="F15" s="13">
        <f>SUM(F2:F14)</f>
        <v>411615</v>
      </c>
      <c r="G15" s="13">
        <f t="shared" si="2"/>
        <v>630426</v>
      </c>
      <c r="H15" s="14">
        <f>SUM(H2:H13)</f>
        <v>218811</v>
      </c>
      <c r="I15" s="17"/>
      <c r="J15" s="16"/>
      <c r="K15" s="30">
        <f>SUM(K2:K14)</f>
        <v>14297</v>
      </c>
      <c r="L15" s="22">
        <f>SUM(L2:L14)</f>
        <v>14902</v>
      </c>
      <c r="M15" s="22"/>
      <c r="N15" s="22">
        <f>SUM(N2:N14)</f>
        <v>-605</v>
      </c>
      <c r="O15" s="17"/>
      <c r="P15" s="16">
        <f>SUM(P2:P14)</f>
        <v>28834</v>
      </c>
      <c r="Q15" s="22">
        <f>SUM(Q2:Q14)</f>
        <v>30295</v>
      </c>
      <c r="R15" s="35"/>
      <c r="S15" s="16">
        <f>SUM(S2:S14)</f>
        <v>-1463</v>
      </c>
    </row>
    <row r="16" spans="1:19" ht="15.75" thickBot="1" x14ac:dyDescent="0.3">
      <c r="A16" s="42" t="s">
        <v>15</v>
      </c>
      <c r="B16" s="10"/>
      <c r="C16" s="1"/>
      <c r="D16" s="1"/>
      <c r="E16" s="15"/>
      <c r="F16" s="7"/>
      <c r="G16" s="1"/>
      <c r="H16" s="15"/>
      <c r="I16" s="17"/>
      <c r="J16" s="27"/>
      <c r="K16" s="28"/>
      <c r="L16" s="29"/>
      <c r="M16" s="29"/>
      <c r="N16" s="29"/>
      <c r="O16" s="17"/>
      <c r="P16" s="27"/>
      <c r="Q16" s="22"/>
      <c r="R16" s="36"/>
      <c r="S16" s="27"/>
    </row>
    <row r="17" spans="1:11" ht="15.75" thickBot="1" x14ac:dyDescent="0.3">
      <c r="B17" t="s">
        <v>31</v>
      </c>
    </row>
    <row r="18" spans="1:11" ht="15.75" thickBot="1" x14ac:dyDescent="0.3">
      <c r="B18" t="s">
        <v>37</v>
      </c>
      <c r="G18" s="56" t="s">
        <v>26</v>
      </c>
      <c r="H18" s="58" t="s">
        <v>27</v>
      </c>
      <c r="I18" s="60" t="s">
        <v>28</v>
      </c>
    </row>
    <row r="19" spans="1:11" x14ac:dyDescent="0.25">
      <c r="G19" s="55">
        <v>80053</v>
      </c>
      <c r="H19" s="57">
        <v>62065</v>
      </c>
      <c r="I19" s="59">
        <f>SUM(H19-G19)</f>
        <v>-17988</v>
      </c>
    </row>
    <row r="20" spans="1:11" x14ac:dyDescent="0.25">
      <c r="A20" s="5"/>
      <c r="G20" s="45">
        <v>68192</v>
      </c>
      <c r="H20" s="53">
        <v>65029</v>
      </c>
      <c r="I20" s="54">
        <f>SUM(H20-G20)</f>
        <v>-3163</v>
      </c>
    </row>
    <row r="21" spans="1:11" x14ac:dyDescent="0.25">
      <c r="G21" s="45">
        <v>62494</v>
      </c>
      <c r="H21" s="53">
        <v>77103</v>
      </c>
      <c r="I21" s="54">
        <f>SUM(H21-G21)</f>
        <v>14609</v>
      </c>
      <c r="J21" t="s">
        <v>30</v>
      </c>
    </row>
    <row r="22" spans="1:11" x14ac:dyDescent="0.25">
      <c r="G22" s="45">
        <v>21650</v>
      </c>
      <c r="H22" s="49">
        <v>11415</v>
      </c>
      <c r="I22" s="50">
        <v>-10235</v>
      </c>
      <c r="J22" t="s">
        <v>29</v>
      </c>
      <c r="K22" t="s">
        <v>33</v>
      </c>
    </row>
    <row r="23" spans="1:11" x14ac:dyDescent="0.25">
      <c r="G23" s="45">
        <v>8580</v>
      </c>
      <c r="H23" s="49">
        <v>9492</v>
      </c>
      <c r="I23" s="50">
        <v>912</v>
      </c>
      <c r="J23" t="s">
        <v>29</v>
      </c>
    </row>
    <row r="24" spans="1:11" x14ac:dyDescent="0.25">
      <c r="G24" s="45">
        <v>40648</v>
      </c>
      <c r="H24" s="53">
        <v>37935</v>
      </c>
      <c r="I24" s="50">
        <v>-2713</v>
      </c>
      <c r="J24" t="s">
        <v>35</v>
      </c>
    </row>
    <row r="25" spans="1:11" x14ac:dyDescent="0.25">
      <c r="G25" s="45">
        <v>63343</v>
      </c>
      <c r="H25" s="49">
        <v>71716</v>
      </c>
      <c r="I25" s="50">
        <v>8373</v>
      </c>
    </row>
    <row r="26" spans="1:11" x14ac:dyDescent="0.25">
      <c r="G26" s="45">
        <v>60061</v>
      </c>
      <c r="H26" s="49">
        <v>76287</v>
      </c>
      <c r="I26" s="50">
        <v>16226</v>
      </c>
    </row>
    <row r="27" spans="1:11" x14ac:dyDescent="0.25">
      <c r="G27" s="45">
        <v>20048</v>
      </c>
      <c r="H27" s="49">
        <v>78339</v>
      </c>
      <c r="I27" s="50">
        <v>58291</v>
      </c>
    </row>
    <row r="28" spans="1:11" x14ac:dyDescent="0.25">
      <c r="G28" s="45">
        <v>0</v>
      </c>
      <c r="H28" s="49">
        <v>17652</v>
      </c>
      <c r="I28" s="50">
        <v>17652</v>
      </c>
    </row>
    <row r="29" spans="1:11" x14ac:dyDescent="0.25">
      <c r="G29" s="45">
        <v>0</v>
      </c>
      <c r="H29" s="49">
        <v>47156</v>
      </c>
      <c r="I29" s="50"/>
    </row>
    <row r="30" spans="1:11" x14ac:dyDescent="0.25">
      <c r="G30" s="45">
        <v>0</v>
      </c>
      <c r="H30" s="53">
        <v>76237</v>
      </c>
      <c r="I30" s="50"/>
    </row>
    <row r="31" spans="1:11" ht="15.75" thickBot="1" x14ac:dyDescent="0.3">
      <c r="G31" s="46"/>
      <c r="H31" s="51"/>
      <c r="I31" s="52"/>
    </row>
    <row r="32" spans="1:11" x14ac:dyDescent="0.25">
      <c r="G32" s="47">
        <f>SUM(G19:G31)</f>
        <v>425069</v>
      </c>
      <c r="H32" s="57">
        <f>SUM(H19:H31)</f>
        <v>630426</v>
      </c>
      <c r="I32" s="59">
        <f>SUM(I19:I31)</f>
        <v>81964</v>
      </c>
    </row>
    <row r="33" spans="7:9" ht="15.75" thickBot="1" x14ac:dyDescent="0.3">
      <c r="G33" s="48"/>
      <c r="H33" s="51"/>
      <c r="I33" s="5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Justin Walters</cp:lastModifiedBy>
  <dcterms:created xsi:type="dcterms:W3CDTF">2018-01-20T18:13:15Z</dcterms:created>
  <dcterms:modified xsi:type="dcterms:W3CDTF">2023-07-05T14:48:28Z</dcterms:modified>
</cp:coreProperties>
</file>